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04" i="1"/>
  <c r="D105" i="1" s="1"/>
  <c r="D107" i="1" s="1"/>
  <c r="D108" i="1" s="1"/>
  <c r="D109" i="1" s="1"/>
  <c r="D110" i="1" s="1"/>
  <c r="D111" i="1" s="1"/>
  <c r="D103" i="1"/>
  <c r="D106" i="1" s="1"/>
  <c r="D102" i="1"/>
  <c r="D101" i="1"/>
  <c r="D95" i="1"/>
  <c r="D94" i="1"/>
  <c r="D92" i="1"/>
  <c r="D91" i="1"/>
  <c r="D88" i="1"/>
  <c r="D87" i="1"/>
  <c r="D85" i="1"/>
  <c r="D84" i="1"/>
  <c r="D83" i="1"/>
  <c r="D82" i="1"/>
  <c r="D79" i="1"/>
  <c r="D78" i="1"/>
  <c r="D77" i="1"/>
  <c r="D76" i="1"/>
  <c r="D73" i="1"/>
  <c r="D72" i="1"/>
  <c r="D71" i="1"/>
  <c r="D69" i="1"/>
  <c r="D68" i="1"/>
  <c r="D67" i="1"/>
  <c r="D64" i="1"/>
  <c r="D63" i="1"/>
  <c r="D62" i="1"/>
  <c r="D60" i="1"/>
  <c r="D59" i="1"/>
  <c r="D58" i="1"/>
  <c r="D55" i="1"/>
  <c r="D54" i="1"/>
  <c r="D52" i="1"/>
  <c r="D50" i="1"/>
  <c r="D49" i="1"/>
  <c r="D48" i="1"/>
  <c r="D46" i="1"/>
  <c r="D41" i="1"/>
  <c r="D45" i="1"/>
  <c r="D44" i="1"/>
  <c r="D40" i="1"/>
  <c r="D33" i="1"/>
  <c r="M32" i="1"/>
  <c r="K32" i="1"/>
  <c r="I32" i="1"/>
  <c r="G32" i="1"/>
  <c r="M31" i="1"/>
  <c r="K31" i="1"/>
  <c r="I31" i="1"/>
  <c r="G31" i="1"/>
  <c r="D30" i="1"/>
  <c r="D29" i="1"/>
  <c r="D28" i="1"/>
  <c r="D27" i="1"/>
  <c r="D26" i="1"/>
  <c r="D24" i="1"/>
  <c r="D23" i="1"/>
  <c r="D17" i="1"/>
  <c r="D18" i="1"/>
  <c r="D19" i="1"/>
  <c r="D20" i="1"/>
  <c r="D21" i="1"/>
  <c r="D15" i="1"/>
  <c r="D16" i="1"/>
  <c r="D14" i="1"/>
  <c r="I14" i="1" s="1"/>
</calcChain>
</file>

<file path=xl/sharedStrings.xml><?xml version="1.0" encoding="utf-8"?>
<sst xmlns="http://schemas.openxmlformats.org/spreadsheetml/2006/main" count="134" uniqueCount="120">
  <si>
    <t xml:space="preserve">                                                                              Утверждаю:</t>
  </si>
  <si>
    <t xml:space="preserve">                                                                              Директор </t>
  </si>
  <si>
    <t>№ 542 от  11. 10. 2024 г.)</t>
  </si>
  <si>
    <t xml:space="preserve">                                                                                    ___________ Н.А. Полуянов</t>
  </si>
  <si>
    <t xml:space="preserve">                                                                      Вводятся в действие с 14.10.2024  г.</t>
  </si>
  <si>
    <t xml:space="preserve">                                                                            </t>
  </si>
  <si>
    <r>
      <t xml:space="preserve">ПРЕЙСКУРАНТ цен  на охотничьи трофеи и услуги </t>
    </r>
    <r>
      <rPr>
        <b/>
        <u/>
        <sz val="14"/>
        <color theme="1"/>
        <rFont val="Times New Roman"/>
        <family val="1"/>
        <charset val="204"/>
      </rPr>
      <t xml:space="preserve">для  граждан государств -членов Евразийского экономического союза </t>
    </r>
    <r>
      <rPr>
        <b/>
        <sz val="14"/>
        <color theme="1"/>
        <rFont val="Times New Roman"/>
        <family val="1"/>
        <charset val="204"/>
      </rPr>
      <t>по Кобринскому опытному  лесхозу</t>
    </r>
  </si>
  <si>
    <t>Услуга</t>
  </si>
  <si>
    <t>Получение разрешения на ввоз оружия (за единицу)</t>
  </si>
  <si>
    <t>Аренда гладкоствольного охотничьего оружия с одним патроном (сутки)</t>
  </si>
  <si>
    <t>Аренда гладкоствольного охотничьего оружия с 5 патронами (сутки)</t>
  </si>
  <si>
    <t>Аренда гладкоствольного охотничьего оружия с 10 патронами (сутки)</t>
  </si>
  <si>
    <t>Аренда нарезного охотничьего оружия с одним патроном (сутки)</t>
  </si>
  <si>
    <t>Аренда нарезного охотничьего оружия с 5 патронами (сутки)</t>
  </si>
  <si>
    <t>Аренда нарезного охотничьего оружия с 10 патронами (сутки)</t>
  </si>
  <si>
    <t>Хранение охотничьего оружия (сутки)</t>
  </si>
  <si>
    <t>Транспортные    услуги,    за    исключением    транспортных    услуг    при организации охоты</t>
  </si>
  <si>
    <t>1,00 руб. за 1 км</t>
  </si>
  <si>
    <t>Оформление документов на вывоз добытых трофеев (за каждую единицу)</t>
  </si>
  <si>
    <t>Организация индивидуальной охоты  (обеспечение автотранспортом, егерское сопровождение, проведение охоты, оформление документов)  (с одного охотника за 1 сутки)</t>
  </si>
  <si>
    <t>при группе до 6 охотников</t>
  </si>
  <si>
    <t>при группе более 6 охотников</t>
  </si>
  <si>
    <t>Проживание с 1 охотника за сутки</t>
  </si>
  <si>
    <t>Сопровождающий (проживание с 1 человека за сутки)</t>
  </si>
  <si>
    <t>Препарация трофея: лось, олень, кабан, косуля европейская</t>
  </si>
  <si>
    <t>60,00/60,00/35,00/25,00</t>
  </si>
  <si>
    <t>Первичная разделка туши (потрошение, снятие шкуры, обвалка): лось, олень, кабан, косуля европейская.</t>
  </si>
  <si>
    <t>70,00/50,00/50,00/30,00</t>
  </si>
  <si>
    <t>Пользование баней за 1 час/1 чел.</t>
  </si>
  <si>
    <t>Охотничьи путевки, разрешения на добычу охотничьего животного и охотничьи путевки к ним</t>
  </si>
  <si>
    <r>
      <t xml:space="preserve">1. </t>
    </r>
    <r>
      <rPr>
        <u/>
        <sz val="13"/>
        <color theme="1"/>
        <rFont val="Times New Roman"/>
        <family val="1"/>
        <charset val="204"/>
      </rPr>
      <t>Охотничьи путевки*:</t>
    </r>
  </si>
  <si>
    <t>1.1. на один день охоты</t>
  </si>
  <si>
    <t>1.2. на один сезон охоты</t>
  </si>
  <si>
    <r>
      <t xml:space="preserve">2. </t>
    </r>
    <r>
      <rPr>
        <u/>
        <sz val="13"/>
        <color theme="1"/>
        <rFont val="Times New Roman"/>
        <family val="1"/>
        <charset val="204"/>
      </rPr>
      <t>Разрешения на добычу охотничьего животного</t>
    </r>
    <r>
      <rPr>
        <sz val="13"/>
        <color theme="1"/>
        <rFont val="Times New Roman"/>
        <family val="1"/>
        <charset val="204"/>
      </rPr>
      <t>:</t>
    </r>
  </si>
  <si>
    <r>
      <t>2.1</t>
    </r>
    <r>
      <rPr>
        <sz val="13"/>
        <color theme="1"/>
        <rFont val="Times New Roman"/>
        <family val="1"/>
        <charset val="204"/>
      </rPr>
      <t xml:space="preserve">. </t>
    </r>
    <r>
      <rPr>
        <b/>
        <sz val="14"/>
        <color theme="1"/>
        <rFont val="Times New Roman"/>
        <family val="1"/>
        <charset val="204"/>
      </rPr>
      <t>лось</t>
    </r>
    <r>
      <rPr>
        <sz val="13"/>
        <color theme="1"/>
        <rFont val="Times New Roman"/>
        <family val="1"/>
        <charset val="204"/>
      </rPr>
      <t>:</t>
    </r>
  </si>
  <si>
    <t>2.1.1. сеголеток:</t>
  </si>
  <si>
    <t>2.1.2. самка взрослая:</t>
  </si>
  <si>
    <t>2.1.3. самец взрослый нетрофейный:</t>
  </si>
  <si>
    <t>2.1.4. самец трофейный      при весе рогов с черепом без нижней челюсти (килограммов):</t>
  </si>
  <si>
    <t xml:space="preserve">    до 6,99</t>
  </si>
  <si>
    <t xml:space="preserve">    от 7 до 8,99</t>
  </si>
  <si>
    <t xml:space="preserve">    9 и более</t>
  </si>
  <si>
    <r>
      <t xml:space="preserve">2.2. </t>
    </r>
    <r>
      <rPr>
        <b/>
        <sz val="14"/>
        <color theme="1"/>
        <rFont val="Times New Roman"/>
        <family val="1"/>
        <charset val="204"/>
      </rPr>
      <t>олень благородный:</t>
    </r>
  </si>
  <si>
    <t>2.2.1. сеголеток:</t>
  </si>
  <si>
    <t>2.2.2. самка взрослая:</t>
  </si>
  <si>
    <t>2.2.3. самец взрослый нетрофейный:</t>
  </si>
  <si>
    <t>2.2.4. самец трофейный:</t>
  </si>
  <si>
    <t>при весе рогов с черепом без нижней челюсти (килограммов):</t>
  </si>
  <si>
    <t xml:space="preserve">   до 4,99</t>
  </si>
  <si>
    <t xml:space="preserve">   от 5 до 7,99</t>
  </si>
  <si>
    <t xml:space="preserve">   8 и более</t>
  </si>
  <si>
    <r>
      <t>2.3.</t>
    </r>
    <r>
      <rPr>
        <sz val="13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олень пятнистый, лань:</t>
    </r>
  </si>
  <si>
    <t>2.3.1. сеголеток:</t>
  </si>
  <si>
    <t>2.3.2. самка взрослая:</t>
  </si>
  <si>
    <t>2.3.3. самец взрослый нетрофейный:</t>
  </si>
  <si>
    <t>2.3.4. самец трофейный:</t>
  </si>
  <si>
    <t xml:space="preserve">    до 3,49</t>
  </si>
  <si>
    <t xml:space="preserve">    от 3,5 до 4,99</t>
  </si>
  <si>
    <t xml:space="preserve">    5 и более</t>
  </si>
  <si>
    <t>2.4. косуля:</t>
  </si>
  <si>
    <t>2.4.1. сеголеток:</t>
  </si>
  <si>
    <t>2.4.2. самка взрослая:</t>
  </si>
  <si>
    <t>2.4.3. самец взрослый нетрофейный:</t>
  </si>
  <si>
    <t>2.4.4. самец трофейный:</t>
  </si>
  <si>
    <t>при весе рогов с черепом без нижней челюсти (граммов):</t>
  </si>
  <si>
    <t xml:space="preserve">    до 249</t>
  </si>
  <si>
    <t xml:space="preserve">    от 250 до 349</t>
  </si>
  <si>
    <t xml:space="preserve">    от 350 до 499</t>
  </si>
  <si>
    <t xml:space="preserve">    500 и более</t>
  </si>
  <si>
    <t>2.5. глухарь:</t>
  </si>
  <si>
    <t>-</t>
  </si>
  <si>
    <t>2.6. тетерев:</t>
  </si>
  <si>
    <t>2.6.1. в весенний сезон охоты:</t>
  </si>
  <si>
    <t>2.6.2. в осенний сезон охоты:</t>
  </si>
  <si>
    <t>2.7. бобр:</t>
  </si>
  <si>
    <t>2.8. выдра</t>
  </si>
  <si>
    <r>
      <t xml:space="preserve">3. </t>
    </r>
    <r>
      <rPr>
        <u/>
        <sz val="13"/>
        <color theme="1"/>
        <rFont val="Times New Roman"/>
        <family val="1"/>
        <charset val="204"/>
      </rPr>
      <t>Охотничьи путевки к разрешениям на добычу охотничьего животного (с каждого охотника</t>
    </r>
    <r>
      <rPr>
        <sz val="13"/>
        <color theme="1"/>
        <rFont val="Times New Roman"/>
        <family val="1"/>
        <charset val="204"/>
      </rPr>
      <t>)**:</t>
    </r>
  </si>
  <si>
    <t>3.1. все виды копытных животных</t>
  </si>
  <si>
    <t>3.2. глухарь, тетерев</t>
  </si>
  <si>
    <t>3.3. бобр, выдра:</t>
  </si>
  <si>
    <t>3.3.1. при ружейном и безружейном способах охоты:</t>
  </si>
  <si>
    <t xml:space="preserve">     на один день охоты</t>
  </si>
  <si>
    <t xml:space="preserve">     на один сезон охоты</t>
  </si>
  <si>
    <t xml:space="preserve">     3.3.2. при безружейном способе охоты:</t>
  </si>
  <si>
    <t>на один день охоты</t>
  </si>
  <si>
    <t>на один сезон охоты</t>
  </si>
  <si>
    <t>Экономист                                               Сергеева О.Л.</t>
  </si>
  <si>
    <t xml:space="preserve">ЦЕНЫ на </t>
  </si>
  <si>
    <t>Наименование продукции охоты (деривата)</t>
  </si>
  <si>
    <t xml:space="preserve">1. Волк </t>
  </si>
  <si>
    <t>300**</t>
  </si>
  <si>
    <t xml:space="preserve">2. Лисица, куница лесная, куница каменная, енотовидная собака, заяц-беляк, заяц-русак </t>
  </si>
  <si>
    <t>35**</t>
  </si>
  <si>
    <t xml:space="preserve">3. Белка, норка американская, ондатра, хорек лесной </t>
  </si>
  <si>
    <t>5**</t>
  </si>
  <si>
    <t xml:space="preserve">4. Вальдшнеп </t>
  </si>
  <si>
    <t>10**</t>
  </si>
  <si>
    <t xml:space="preserve">5. Самцы (селезни) кряквы, свиязи, гоголя, широконоски, чернети красноголовой, чернети хохлатой, чирка-трескунка, чирка-свистунка, утки серой в весенний сезон охоты </t>
  </si>
  <si>
    <t xml:space="preserve">6. Баклан, цапля серая, цапля белая большая в весенний сезон охоты </t>
  </si>
  <si>
    <t xml:space="preserve">7. Дичь водоплавающая и болотная (за исклю­чением гусей и бекаса) в осенний сезон охоты </t>
  </si>
  <si>
    <t xml:space="preserve">8. Гусь белолобый, гусь-гуменник, гусь серый, казарка канадская  </t>
  </si>
  <si>
    <t xml:space="preserve">9. Куропатка серая, фазан </t>
  </si>
  <si>
    <t xml:space="preserve">10. Вяхирь, перепел </t>
  </si>
  <si>
    <t xml:space="preserve">11. Рябчик, бекас </t>
  </si>
  <si>
    <t xml:space="preserve">12. Ворона серая, сорока, голубь сизый </t>
  </si>
  <si>
    <t>1**</t>
  </si>
  <si>
    <t>* ЦЕНЫ на продукцию охоты применяются для определения условий взаиморасчетов при заключении договора на проведение охоты в случаях отказа охотника (группы охотников) с согласия пользователя охотничьих угодий от продукции охоты или ее части.</t>
  </si>
  <si>
    <t>** ЦЕНЫ на продукцию охоты предусмотрены за каждую единицу добытой особи охотничьего животного.</t>
  </si>
  <si>
    <t>Стоимость</t>
  </si>
  <si>
    <t>в бел. руб.</t>
  </si>
  <si>
    <t>в рос. рублях</t>
  </si>
  <si>
    <t>курс RUB на 28.03.2025 г.</t>
  </si>
  <si>
    <t>№ п/п</t>
  </si>
  <si>
    <t>1639/1639/956/683</t>
  </si>
  <si>
    <t>1913/1366/1366/820</t>
  </si>
  <si>
    <t>Организация загонной охоты (обеспечение автотранспортом, егерское сопровождение, проведение охоты, оформление документов)  (с одного охотника за 1 сутки):</t>
  </si>
  <si>
    <t>СТОИМОСТЬ охотничьих путевок, разрешений на добычу охотничьего животного и охотничьих путевок к ним</t>
  </si>
  <si>
    <t>продукцию охоты для граждан  государств- членов Евразийского экономического союза</t>
  </si>
  <si>
    <t>Утверждены приказом                                         Кобринского опытного лесхоза</t>
  </si>
  <si>
    <r>
      <t xml:space="preserve">Пользование </t>
    </r>
    <r>
      <rPr>
        <b/>
        <sz val="14"/>
        <color theme="1"/>
        <rFont val="Times New Roman"/>
        <family val="1"/>
        <charset val="204"/>
      </rPr>
      <t>всем</t>
    </r>
    <r>
      <rPr>
        <sz val="14"/>
        <color theme="1"/>
        <rFont val="Times New Roman"/>
        <family val="1"/>
        <charset val="204"/>
      </rPr>
      <t xml:space="preserve"> охотничьим комплексом (домиком) за 1 сутки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</si>
</sst>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 indent="5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0" fillId="0" borderId="0" xfId="0" applyNumberFormat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13" xfId="0" applyBorder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indent="5"/>
    </xf>
    <xf numFmtId="0" fontId="1" fillId="0" borderId="0" xfId="0" applyFont="1"/>
    <xf numFmtId="0" fontId="1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topLeftCell="A89" zoomScaleNormal="100" zoomScaleSheetLayoutView="100" workbookViewId="0">
      <selection activeCell="R115" sqref="R115"/>
    </sheetView>
  </sheetViews>
  <sheetFormatPr defaultRowHeight="15" x14ac:dyDescent="0.25"/>
  <cols>
    <col min="1" max="1" width="10.5703125" customWidth="1"/>
    <col min="2" max="2" width="50.5703125" customWidth="1"/>
    <col min="3" max="3" width="24.85546875" customWidth="1"/>
    <col min="4" max="4" width="19.5703125" customWidth="1"/>
    <col min="6" max="13" width="0" hidden="1" customWidth="1"/>
  </cols>
  <sheetData>
    <row r="1" spans="1:9" x14ac:dyDescent="0.25">
      <c r="B1" s="1"/>
    </row>
    <row r="2" spans="1:9" ht="18.75" x14ac:dyDescent="0.25">
      <c r="B2" s="65" t="s">
        <v>0</v>
      </c>
      <c r="C2" s="66"/>
      <c r="D2" s="66"/>
      <c r="E2" s="66"/>
    </row>
    <row r="3" spans="1:9" ht="18.75" x14ac:dyDescent="0.25">
      <c r="B3" s="65" t="s">
        <v>1</v>
      </c>
      <c r="C3" s="66"/>
      <c r="D3" s="66"/>
      <c r="E3" s="66"/>
    </row>
    <row r="4" spans="1:9" ht="18.75" x14ac:dyDescent="0.25">
      <c r="B4" s="65" t="s">
        <v>118</v>
      </c>
      <c r="C4" s="66"/>
      <c r="D4" s="66"/>
      <c r="E4" s="66"/>
    </row>
    <row r="5" spans="1:9" ht="18.75" x14ac:dyDescent="0.25">
      <c r="B5" s="65" t="s">
        <v>2</v>
      </c>
      <c r="C5" s="66"/>
      <c r="D5" s="66"/>
      <c r="E5" s="66"/>
    </row>
    <row r="6" spans="1:9" ht="18.75" x14ac:dyDescent="0.25">
      <c r="B6" s="65" t="s">
        <v>3</v>
      </c>
      <c r="C6" s="66"/>
      <c r="D6" s="66"/>
      <c r="E6" s="66"/>
    </row>
    <row r="7" spans="1:9" ht="18.75" x14ac:dyDescent="0.25">
      <c r="B7" s="2"/>
    </row>
    <row r="8" spans="1:9" ht="18.75" x14ac:dyDescent="0.25">
      <c r="B8" s="15"/>
      <c r="D8" s="32" t="s">
        <v>4</v>
      </c>
    </row>
    <row r="9" spans="1:9" ht="18.75" x14ac:dyDescent="0.25">
      <c r="B9" s="2"/>
    </row>
    <row r="10" spans="1:9" ht="18.75" x14ac:dyDescent="0.25">
      <c r="B10" s="3" t="s">
        <v>5</v>
      </c>
    </row>
    <row r="11" spans="1:9" ht="54.75" customHeight="1" thickBot="1" x14ac:dyDescent="0.3">
      <c r="B11" s="16" t="s">
        <v>6</v>
      </c>
      <c r="C11" s="16"/>
      <c r="D11" s="16"/>
    </row>
    <row r="12" spans="1:9" ht="36.75" customHeight="1" thickBot="1" x14ac:dyDescent="0.3">
      <c r="A12" s="21" t="s">
        <v>112</v>
      </c>
      <c r="B12" s="20" t="s">
        <v>7</v>
      </c>
      <c r="C12" s="19" t="s">
        <v>108</v>
      </c>
      <c r="D12" s="18"/>
    </row>
    <row r="13" spans="1:9" ht="36" customHeight="1" thickBot="1" x14ac:dyDescent="0.3">
      <c r="A13" s="22"/>
      <c r="B13" s="24"/>
      <c r="C13" s="25" t="s">
        <v>109</v>
      </c>
      <c r="D13" s="17" t="s">
        <v>110</v>
      </c>
      <c r="G13" t="s">
        <v>111</v>
      </c>
    </row>
    <row r="14" spans="1:9" ht="50.25" customHeight="1" thickBot="1" x14ac:dyDescent="0.3">
      <c r="A14" s="51">
        <v>1</v>
      </c>
      <c r="B14" s="49" t="s">
        <v>8</v>
      </c>
      <c r="C14" s="52">
        <v>100</v>
      </c>
      <c r="D14" s="53">
        <f>C14/$G$14*100</f>
        <v>2732.2404371584698</v>
      </c>
      <c r="G14">
        <v>3.66</v>
      </c>
      <c r="I14">
        <f>D14*G14/100</f>
        <v>100</v>
      </c>
    </row>
    <row r="15" spans="1:9" ht="56.25" customHeight="1" thickBot="1" x14ac:dyDescent="0.3">
      <c r="A15" s="51">
        <v>2</v>
      </c>
      <c r="B15" s="50" t="s">
        <v>9</v>
      </c>
      <c r="C15" s="54">
        <v>36</v>
      </c>
      <c r="D15" s="53">
        <f t="shared" ref="D15:D30" si="0">C15/$G$14*100</f>
        <v>983.60655737704917</v>
      </c>
    </row>
    <row r="16" spans="1:9" ht="41.25" customHeight="1" thickBot="1" x14ac:dyDescent="0.3">
      <c r="A16" s="51">
        <v>3</v>
      </c>
      <c r="B16" s="49" t="s">
        <v>10</v>
      </c>
      <c r="C16" s="54">
        <v>60</v>
      </c>
      <c r="D16" s="53">
        <f t="shared" si="0"/>
        <v>1639.3442622950818</v>
      </c>
    </row>
    <row r="17" spans="1:13" ht="39" customHeight="1" thickBot="1" x14ac:dyDescent="0.3">
      <c r="A17" s="51">
        <v>4</v>
      </c>
      <c r="B17" s="49" t="s">
        <v>11</v>
      </c>
      <c r="C17" s="54">
        <v>90</v>
      </c>
      <c r="D17" s="53">
        <f t="shared" si="0"/>
        <v>2459.0163934426228</v>
      </c>
    </row>
    <row r="18" spans="1:13" ht="36.75" customHeight="1" thickBot="1" x14ac:dyDescent="0.3">
      <c r="A18" s="51">
        <v>5</v>
      </c>
      <c r="B18" s="49" t="s">
        <v>12</v>
      </c>
      <c r="C18" s="54">
        <v>55</v>
      </c>
      <c r="D18" s="53">
        <f t="shared" si="0"/>
        <v>1502.7322404371585</v>
      </c>
    </row>
    <row r="19" spans="1:13" ht="42.75" customHeight="1" thickBot="1" x14ac:dyDescent="0.3">
      <c r="A19" s="51">
        <v>6</v>
      </c>
      <c r="B19" s="49" t="s">
        <v>13</v>
      </c>
      <c r="C19" s="54">
        <v>75</v>
      </c>
      <c r="D19" s="53">
        <f t="shared" si="0"/>
        <v>2049.1803278688521</v>
      </c>
    </row>
    <row r="20" spans="1:13" ht="42.75" customHeight="1" thickBot="1" x14ac:dyDescent="0.3">
      <c r="A20" s="51">
        <v>7</v>
      </c>
      <c r="B20" s="49" t="s">
        <v>14</v>
      </c>
      <c r="C20" s="54">
        <v>100</v>
      </c>
      <c r="D20" s="53">
        <f t="shared" si="0"/>
        <v>2732.2404371584698</v>
      </c>
    </row>
    <row r="21" spans="1:13" ht="48" customHeight="1" thickBot="1" x14ac:dyDescent="0.3">
      <c r="A21" s="51">
        <v>8</v>
      </c>
      <c r="B21" s="49" t="s">
        <v>15</v>
      </c>
      <c r="C21" s="54">
        <v>10</v>
      </c>
      <c r="D21" s="53">
        <f t="shared" si="0"/>
        <v>273.22404371584696</v>
      </c>
    </row>
    <row r="22" spans="1:13" ht="64.5" customHeight="1" thickBot="1" x14ac:dyDescent="0.3">
      <c r="A22" s="51">
        <v>9</v>
      </c>
      <c r="B22" s="49" t="s">
        <v>16</v>
      </c>
      <c r="C22" s="54" t="s">
        <v>17</v>
      </c>
      <c r="D22" s="55"/>
    </row>
    <row r="23" spans="1:13" ht="42.75" customHeight="1" thickBot="1" x14ac:dyDescent="0.3">
      <c r="A23" s="51">
        <v>10</v>
      </c>
      <c r="B23" s="49" t="s">
        <v>18</v>
      </c>
      <c r="C23" s="54">
        <v>70</v>
      </c>
      <c r="D23" s="53">
        <f t="shared" si="0"/>
        <v>1912.5683060109288</v>
      </c>
    </row>
    <row r="24" spans="1:13" ht="89.25" customHeight="1" thickBot="1" x14ac:dyDescent="0.3">
      <c r="A24" s="51">
        <v>11</v>
      </c>
      <c r="B24" s="49" t="s">
        <v>19</v>
      </c>
      <c r="C24" s="54">
        <v>120</v>
      </c>
      <c r="D24" s="53">
        <f t="shared" si="0"/>
        <v>3278.6885245901635</v>
      </c>
    </row>
    <row r="25" spans="1:13" ht="71.25" customHeight="1" thickBot="1" x14ac:dyDescent="0.3">
      <c r="A25" s="51">
        <v>12</v>
      </c>
      <c r="B25" s="49" t="s">
        <v>115</v>
      </c>
      <c r="C25" s="56"/>
      <c r="D25" s="50"/>
    </row>
    <row r="26" spans="1:13" ht="34.5" customHeight="1" thickBot="1" x14ac:dyDescent="0.3">
      <c r="A26" s="51">
        <v>13</v>
      </c>
      <c r="B26" s="49" t="s">
        <v>20</v>
      </c>
      <c r="C26" s="54">
        <v>200</v>
      </c>
      <c r="D26" s="53">
        <f t="shared" si="0"/>
        <v>5464.4808743169397</v>
      </c>
    </row>
    <row r="27" spans="1:13" ht="30.75" customHeight="1" thickBot="1" x14ac:dyDescent="0.3">
      <c r="A27" s="51">
        <v>14</v>
      </c>
      <c r="B27" s="49" t="s">
        <v>21</v>
      </c>
      <c r="C27" s="54">
        <v>160</v>
      </c>
      <c r="D27" s="53">
        <f t="shared" si="0"/>
        <v>4371.5846994535514</v>
      </c>
    </row>
    <row r="28" spans="1:13" ht="27.75" customHeight="1" thickBot="1" x14ac:dyDescent="0.3">
      <c r="A28" s="51">
        <v>15</v>
      </c>
      <c r="B28" s="49" t="s">
        <v>22</v>
      </c>
      <c r="C28" s="54">
        <v>60</v>
      </c>
      <c r="D28" s="53">
        <f t="shared" si="0"/>
        <v>1639.3442622950818</v>
      </c>
    </row>
    <row r="29" spans="1:13" ht="47.25" customHeight="1" thickBot="1" x14ac:dyDescent="0.3">
      <c r="A29" s="51">
        <v>16</v>
      </c>
      <c r="B29" s="49" t="s">
        <v>23</v>
      </c>
      <c r="C29" s="54">
        <v>60</v>
      </c>
      <c r="D29" s="53">
        <f t="shared" si="0"/>
        <v>1639.3442622950818</v>
      </c>
    </row>
    <row r="30" spans="1:13" ht="57.75" customHeight="1" thickBot="1" x14ac:dyDescent="0.3">
      <c r="A30" s="51">
        <v>17</v>
      </c>
      <c r="B30" s="49" t="s">
        <v>119</v>
      </c>
      <c r="C30" s="54">
        <v>350</v>
      </c>
      <c r="D30" s="53">
        <f t="shared" si="0"/>
        <v>9562.8415300546458</v>
      </c>
    </row>
    <row r="31" spans="1:13" ht="58.5" customHeight="1" thickBot="1" x14ac:dyDescent="0.3">
      <c r="A31" s="51">
        <v>18</v>
      </c>
      <c r="B31" s="49" t="s">
        <v>24</v>
      </c>
      <c r="C31" s="54" t="s">
        <v>25</v>
      </c>
      <c r="D31" s="55" t="s">
        <v>113</v>
      </c>
      <c r="F31">
        <v>60</v>
      </c>
      <c r="G31" s="23">
        <f>F31/$G$14*100</f>
        <v>1639.3442622950818</v>
      </c>
      <c r="H31" s="23">
        <v>60</v>
      </c>
      <c r="I31" s="23">
        <f>H31/$G$14*100</f>
        <v>1639.3442622950818</v>
      </c>
      <c r="J31" s="23">
        <v>35</v>
      </c>
      <c r="K31" s="23">
        <f>J31/$G$14*100</f>
        <v>956.28415300546442</v>
      </c>
      <c r="L31" s="23">
        <v>25</v>
      </c>
      <c r="M31" s="23">
        <f>L31/$G$14*100</f>
        <v>683.06010928961746</v>
      </c>
    </row>
    <row r="32" spans="1:13" ht="73.5" customHeight="1" thickBot="1" x14ac:dyDescent="0.3">
      <c r="A32" s="51">
        <v>19</v>
      </c>
      <c r="B32" s="49" t="s">
        <v>26</v>
      </c>
      <c r="C32" s="54" t="s">
        <v>27</v>
      </c>
      <c r="D32" s="55" t="s">
        <v>114</v>
      </c>
      <c r="F32">
        <v>70</v>
      </c>
      <c r="G32" s="23">
        <f>F32/$G$14*100</f>
        <v>1912.5683060109288</v>
      </c>
      <c r="H32" s="23">
        <v>50</v>
      </c>
      <c r="I32" s="23">
        <f>H32/$G$14*100</f>
        <v>1366.1202185792349</v>
      </c>
      <c r="J32" s="23">
        <v>50</v>
      </c>
      <c r="K32" s="23">
        <f>J32/$G$14*100</f>
        <v>1366.1202185792349</v>
      </c>
      <c r="L32" s="23">
        <v>30</v>
      </c>
      <c r="M32" s="23">
        <f>L32/$G$14*100</f>
        <v>819.67213114754088</v>
      </c>
    </row>
    <row r="33" spans="1:5" ht="48.75" customHeight="1" thickBot="1" x14ac:dyDescent="0.3">
      <c r="A33" s="51">
        <v>20</v>
      </c>
      <c r="B33" s="49" t="s">
        <v>28</v>
      </c>
      <c r="C33" s="55">
        <v>35</v>
      </c>
      <c r="D33" s="53">
        <f t="shared" ref="D33" si="1">C33/$G$14*100</f>
        <v>956.28415300546442</v>
      </c>
    </row>
    <row r="34" spans="1:5" ht="20.25" x14ac:dyDescent="0.25">
      <c r="A34" s="26"/>
      <c r="B34" s="27"/>
      <c r="C34" s="30"/>
    </row>
    <row r="35" spans="1:5" ht="56.25" customHeight="1" x14ac:dyDescent="0.25">
      <c r="A35" s="33" t="s">
        <v>116</v>
      </c>
      <c r="B35" s="34"/>
      <c r="C35" s="34"/>
      <c r="D35" s="34"/>
    </row>
    <row r="36" spans="1:5" ht="20.25" thickBot="1" x14ac:dyDescent="0.3">
      <c r="A36" s="26"/>
      <c r="B36" s="28"/>
      <c r="C36" s="30"/>
    </row>
    <row r="37" spans="1:5" ht="48.75" customHeight="1" thickBot="1" x14ac:dyDescent="0.3">
      <c r="A37" s="36" t="s">
        <v>29</v>
      </c>
      <c r="B37" s="37"/>
      <c r="C37" s="40" t="s">
        <v>108</v>
      </c>
      <c r="D37" s="39"/>
    </row>
    <row r="38" spans="1:5" ht="20.25" thickBot="1" x14ac:dyDescent="0.3">
      <c r="A38" s="57"/>
      <c r="B38" s="58"/>
      <c r="C38" s="41" t="s">
        <v>109</v>
      </c>
      <c r="D38" s="38" t="s">
        <v>110</v>
      </c>
      <c r="E38" s="4"/>
    </row>
    <row r="39" spans="1:5" ht="19.5" x14ac:dyDescent="0.25">
      <c r="A39" s="59" t="s">
        <v>30</v>
      </c>
      <c r="C39" s="31"/>
      <c r="D39" s="6"/>
      <c r="E39" s="4"/>
    </row>
    <row r="40" spans="1:5" ht="19.5" x14ac:dyDescent="0.25">
      <c r="A40" s="63" t="s">
        <v>31</v>
      </c>
      <c r="C40" s="42">
        <v>10</v>
      </c>
      <c r="D40" s="43">
        <f t="shared" ref="D40" si="2">C40/$G$14*100</f>
        <v>273.22404371584696</v>
      </c>
      <c r="E40" s="4"/>
    </row>
    <row r="41" spans="1:5" ht="19.5" x14ac:dyDescent="0.25">
      <c r="A41" s="60" t="s">
        <v>32</v>
      </c>
      <c r="C41" s="42">
        <v>25</v>
      </c>
      <c r="D41" s="43">
        <f>C41/$G$14*100</f>
        <v>683.06010928961746</v>
      </c>
      <c r="E41" s="4"/>
    </row>
    <row r="42" spans="1:5" ht="19.5" x14ac:dyDescent="0.25">
      <c r="A42" s="59" t="s">
        <v>33</v>
      </c>
      <c r="C42" s="42"/>
      <c r="D42" s="7"/>
      <c r="E42" s="4"/>
    </row>
    <row r="43" spans="1:5" ht="19.5" x14ac:dyDescent="0.25">
      <c r="A43" s="61" t="s">
        <v>34</v>
      </c>
      <c r="C43" s="42"/>
      <c r="D43" s="7"/>
      <c r="E43" s="4"/>
    </row>
    <row r="44" spans="1:5" ht="19.5" x14ac:dyDescent="0.25">
      <c r="A44" s="59" t="s">
        <v>35</v>
      </c>
      <c r="C44" s="42">
        <v>600</v>
      </c>
      <c r="D44" s="43">
        <f t="shared" ref="D44:D55" si="3">C44/$G$14*100</f>
        <v>16393.442622950817</v>
      </c>
      <c r="E44" s="4"/>
    </row>
    <row r="45" spans="1:5" ht="19.5" x14ac:dyDescent="0.25">
      <c r="A45" s="59" t="s">
        <v>36</v>
      </c>
      <c r="C45" s="42">
        <v>1300</v>
      </c>
      <c r="D45" s="43">
        <f t="shared" si="3"/>
        <v>35519.125683060112</v>
      </c>
      <c r="E45" s="4"/>
    </row>
    <row r="46" spans="1:5" ht="19.5" x14ac:dyDescent="0.25">
      <c r="A46" s="59" t="s">
        <v>37</v>
      </c>
      <c r="C46" s="42">
        <v>1300</v>
      </c>
      <c r="D46" s="43">
        <f t="shared" si="3"/>
        <v>35519.125683060112</v>
      </c>
      <c r="E46" s="4"/>
    </row>
    <row r="47" spans="1:5" ht="19.5" x14ac:dyDescent="0.25">
      <c r="A47" s="59" t="s">
        <v>38</v>
      </c>
      <c r="C47" s="42"/>
      <c r="D47" s="7"/>
      <c r="E47" s="4"/>
    </row>
    <row r="48" spans="1:5" ht="19.5" x14ac:dyDescent="0.25">
      <c r="A48" s="59" t="s">
        <v>39</v>
      </c>
      <c r="C48" s="42">
        <v>1500</v>
      </c>
      <c r="D48" s="43">
        <f t="shared" si="3"/>
        <v>40983.606557377047</v>
      </c>
      <c r="E48" s="4"/>
    </row>
    <row r="49" spans="1:5" ht="19.5" x14ac:dyDescent="0.25">
      <c r="A49" s="59" t="s">
        <v>40</v>
      </c>
      <c r="C49" s="42">
        <v>2500</v>
      </c>
      <c r="D49" s="43">
        <f t="shared" si="3"/>
        <v>68306.010928961739</v>
      </c>
      <c r="E49" s="4"/>
    </row>
    <row r="50" spans="1:5" ht="19.5" x14ac:dyDescent="0.25">
      <c r="A50" s="59" t="s">
        <v>41</v>
      </c>
      <c r="C50" s="42">
        <v>3500</v>
      </c>
      <c r="D50" s="43">
        <f t="shared" si="3"/>
        <v>95628.415300546447</v>
      </c>
      <c r="E50" s="4"/>
    </row>
    <row r="51" spans="1:5" ht="19.5" x14ac:dyDescent="0.25">
      <c r="A51" s="61" t="s">
        <v>42</v>
      </c>
      <c r="C51" s="42"/>
      <c r="D51" s="43"/>
      <c r="E51" s="4"/>
    </row>
    <row r="52" spans="1:5" ht="19.5" x14ac:dyDescent="0.25">
      <c r="A52" s="59" t="s">
        <v>43</v>
      </c>
      <c r="C52" s="42">
        <v>400</v>
      </c>
      <c r="D52" s="43">
        <f t="shared" si="3"/>
        <v>10928.961748633879</v>
      </c>
      <c r="E52" s="4"/>
    </row>
    <row r="53" spans="1:5" ht="19.5" x14ac:dyDescent="0.25">
      <c r="A53" s="60"/>
      <c r="C53" s="42"/>
      <c r="D53" s="43"/>
      <c r="E53" s="4"/>
    </row>
    <row r="54" spans="1:5" ht="19.5" x14ac:dyDescent="0.25">
      <c r="A54" s="59" t="s">
        <v>44</v>
      </c>
      <c r="C54" s="42">
        <v>800</v>
      </c>
      <c r="D54" s="43">
        <f t="shared" si="3"/>
        <v>21857.923497267759</v>
      </c>
      <c r="E54" s="4"/>
    </row>
    <row r="55" spans="1:5" ht="19.5" x14ac:dyDescent="0.25">
      <c r="A55" s="59" t="s">
        <v>45</v>
      </c>
      <c r="C55" s="42">
        <v>1000</v>
      </c>
      <c r="D55" s="43">
        <f t="shared" si="3"/>
        <v>27322.404371584696</v>
      </c>
      <c r="E55" s="4"/>
    </row>
    <row r="56" spans="1:5" ht="19.5" x14ac:dyDescent="0.25">
      <c r="A56" s="59" t="s">
        <v>46</v>
      </c>
      <c r="C56" s="42"/>
      <c r="D56" s="43"/>
      <c r="E56" s="4"/>
    </row>
    <row r="57" spans="1:5" ht="19.5" x14ac:dyDescent="0.25">
      <c r="A57" s="59" t="s">
        <v>47</v>
      </c>
      <c r="C57" s="42"/>
      <c r="D57" s="43"/>
      <c r="E57" s="4"/>
    </row>
    <row r="58" spans="1:5" ht="19.5" x14ac:dyDescent="0.25">
      <c r="A58" s="59" t="s">
        <v>48</v>
      </c>
      <c r="C58" s="42">
        <v>1300</v>
      </c>
      <c r="D58" s="43">
        <f t="shared" ref="D58:D60" si="4">C58/$G$14*100</f>
        <v>35519.125683060112</v>
      </c>
      <c r="E58" s="4"/>
    </row>
    <row r="59" spans="1:5" ht="19.5" x14ac:dyDescent="0.25">
      <c r="A59" s="59" t="s">
        <v>49</v>
      </c>
      <c r="C59" s="42">
        <v>1700</v>
      </c>
      <c r="D59" s="43">
        <f t="shared" si="4"/>
        <v>46448.087431693988</v>
      </c>
      <c r="E59" s="4"/>
    </row>
    <row r="60" spans="1:5" ht="19.5" x14ac:dyDescent="0.25">
      <c r="A60" s="59" t="s">
        <v>50</v>
      </c>
      <c r="C60" s="42">
        <v>2700</v>
      </c>
      <c r="D60" s="43">
        <f t="shared" si="4"/>
        <v>73770.491803278681</v>
      </c>
      <c r="E60" s="4"/>
    </row>
    <row r="61" spans="1:5" ht="19.5" x14ac:dyDescent="0.25">
      <c r="A61" s="61" t="s">
        <v>51</v>
      </c>
      <c r="C61" s="44"/>
      <c r="D61" s="43"/>
      <c r="E61" s="4"/>
    </row>
    <row r="62" spans="1:5" ht="19.5" x14ac:dyDescent="0.25">
      <c r="A62" s="59" t="s">
        <v>52</v>
      </c>
      <c r="C62" s="42">
        <v>200</v>
      </c>
      <c r="D62" s="43">
        <f t="shared" ref="D62:D64" si="5">C62/$G$14*100</f>
        <v>5464.4808743169397</v>
      </c>
      <c r="E62" s="4"/>
    </row>
    <row r="63" spans="1:5" ht="19.5" x14ac:dyDescent="0.25">
      <c r="A63" s="59" t="s">
        <v>53</v>
      </c>
      <c r="C63" s="42">
        <v>500</v>
      </c>
      <c r="D63" s="43">
        <f t="shared" si="5"/>
        <v>13661.202185792348</v>
      </c>
      <c r="E63" s="4"/>
    </row>
    <row r="64" spans="1:5" ht="19.5" x14ac:dyDescent="0.25">
      <c r="A64" s="59" t="s">
        <v>54</v>
      </c>
      <c r="C64" s="42">
        <v>600</v>
      </c>
      <c r="D64" s="43">
        <f t="shared" si="5"/>
        <v>16393.442622950817</v>
      </c>
      <c r="E64" s="4"/>
    </row>
    <row r="65" spans="1:5" ht="19.5" x14ac:dyDescent="0.25">
      <c r="A65" s="59" t="s">
        <v>55</v>
      </c>
      <c r="C65" s="44"/>
      <c r="D65" s="43"/>
      <c r="E65" s="4"/>
    </row>
    <row r="66" spans="1:5" ht="19.5" x14ac:dyDescent="0.25">
      <c r="A66" s="59" t="s">
        <v>47</v>
      </c>
      <c r="C66" s="44"/>
      <c r="D66" s="43"/>
      <c r="E66" s="4"/>
    </row>
    <row r="67" spans="1:5" ht="19.5" x14ac:dyDescent="0.25">
      <c r="A67" s="59" t="s">
        <v>56</v>
      </c>
      <c r="C67" s="42">
        <v>800</v>
      </c>
      <c r="D67" s="43">
        <f t="shared" ref="D67:D68" si="6">C67/$G$14*100</f>
        <v>21857.923497267759</v>
      </c>
      <c r="E67" s="4"/>
    </row>
    <row r="68" spans="1:5" ht="19.5" x14ac:dyDescent="0.25">
      <c r="A68" s="59" t="s">
        <v>57</v>
      </c>
      <c r="C68" s="42">
        <v>1200</v>
      </c>
      <c r="D68" s="43">
        <f t="shared" si="6"/>
        <v>32786.885245901634</v>
      </c>
      <c r="E68" s="4"/>
    </row>
    <row r="69" spans="1:5" ht="19.5" x14ac:dyDescent="0.25">
      <c r="A69" s="59" t="s">
        <v>58</v>
      </c>
      <c r="C69" s="42">
        <v>1600</v>
      </c>
      <c r="D69" s="43">
        <f>C69/$G$14*100</f>
        <v>43715.846994535517</v>
      </c>
      <c r="E69" s="4"/>
    </row>
    <row r="70" spans="1:5" ht="19.5" x14ac:dyDescent="0.25">
      <c r="A70" s="62" t="s">
        <v>59</v>
      </c>
      <c r="C70" s="42"/>
      <c r="D70" s="43"/>
      <c r="E70" s="4"/>
    </row>
    <row r="71" spans="1:5" ht="19.5" x14ac:dyDescent="0.25">
      <c r="A71" s="59" t="s">
        <v>60</v>
      </c>
      <c r="C71" s="42">
        <v>100</v>
      </c>
      <c r="D71" s="43">
        <f t="shared" ref="D71:D73" si="7">C71/$G$14*100</f>
        <v>2732.2404371584698</v>
      </c>
      <c r="E71" s="4"/>
    </row>
    <row r="72" spans="1:5" ht="19.5" x14ac:dyDescent="0.25">
      <c r="A72" s="59" t="s">
        <v>61</v>
      </c>
      <c r="C72" s="42">
        <v>150</v>
      </c>
      <c r="D72" s="43">
        <f t="shared" si="7"/>
        <v>4098.3606557377043</v>
      </c>
      <c r="E72" s="4"/>
    </row>
    <row r="73" spans="1:5" ht="19.5" x14ac:dyDescent="0.25">
      <c r="A73" s="59" t="s">
        <v>62</v>
      </c>
      <c r="C73" s="42">
        <v>170</v>
      </c>
      <c r="D73" s="43">
        <f t="shared" si="7"/>
        <v>4644.8087431693984</v>
      </c>
      <c r="E73" s="4"/>
    </row>
    <row r="74" spans="1:5" ht="19.5" x14ac:dyDescent="0.25">
      <c r="A74" s="59" t="s">
        <v>63</v>
      </c>
      <c r="C74" s="42"/>
      <c r="D74" s="43"/>
      <c r="E74" s="4"/>
    </row>
    <row r="75" spans="1:5" ht="19.5" x14ac:dyDescent="0.25">
      <c r="A75" s="59" t="s">
        <v>64</v>
      </c>
      <c r="C75" s="42"/>
      <c r="D75" s="43"/>
      <c r="E75" s="4"/>
    </row>
    <row r="76" spans="1:5" ht="19.5" x14ac:dyDescent="0.25">
      <c r="A76" s="59" t="s">
        <v>65</v>
      </c>
      <c r="C76" s="42">
        <v>200</v>
      </c>
      <c r="D76" s="43">
        <f t="shared" ref="D76:D79" si="8">C76/$G$14*100</f>
        <v>5464.4808743169397</v>
      </c>
      <c r="E76" s="4"/>
    </row>
    <row r="77" spans="1:5" ht="19.5" x14ac:dyDescent="0.25">
      <c r="A77" s="59" t="s">
        <v>66</v>
      </c>
      <c r="C77" s="42">
        <v>250</v>
      </c>
      <c r="D77" s="43">
        <f t="shared" si="8"/>
        <v>6830.6010928961741</v>
      </c>
      <c r="E77" s="4"/>
    </row>
    <row r="78" spans="1:5" ht="19.5" x14ac:dyDescent="0.25">
      <c r="A78" s="59" t="s">
        <v>67</v>
      </c>
      <c r="C78" s="42">
        <v>350</v>
      </c>
      <c r="D78" s="43">
        <f t="shared" si="8"/>
        <v>9562.8415300546458</v>
      </c>
      <c r="E78" s="4"/>
    </row>
    <row r="79" spans="1:5" ht="19.5" x14ac:dyDescent="0.25">
      <c r="A79" s="59" t="s">
        <v>68</v>
      </c>
      <c r="C79" s="42">
        <v>500</v>
      </c>
      <c r="D79" s="43">
        <f t="shared" si="8"/>
        <v>13661.202185792348</v>
      </c>
      <c r="E79" s="4"/>
    </row>
    <row r="80" spans="1:5" ht="19.5" x14ac:dyDescent="0.25">
      <c r="A80" s="62" t="s">
        <v>69</v>
      </c>
      <c r="C80" s="42" t="s">
        <v>70</v>
      </c>
      <c r="D80" s="43"/>
      <c r="E80" s="4"/>
    </row>
    <row r="81" spans="1:5" ht="19.5" x14ac:dyDescent="0.25">
      <c r="A81" s="62" t="s">
        <v>71</v>
      </c>
      <c r="C81" s="42"/>
      <c r="D81" s="43"/>
      <c r="E81" s="4"/>
    </row>
    <row r="82" spans="1:5" ht="19.5" x14ac:dyDescent="0.25">
      <c r="A82" s="59" t="s">
        <v>72</v>
      </c>
      <c r="C82" s="42">
        <v>35</v>
      </c>
      <c r="D82" s="43">
        <f t="shared" ref="D82:D85" si="9">C82/$G$14*100</f>
        <v>956.28415300546442</v>
      </c>
      <c r="E82" s="4"/>
    </row>
    <row r="83" spans="1:5" ht="19.5" x14ac:dyDescent="0.25">
      <c r="A83" s="59" t="s">
        <v>73</v>
      </c>
      <c r="C83" s="42">
        <v>20</v>
      </c>
      <c r="D83" s="43">
        <f t="shared" si="9"/>
        <v>546.44808743169392</v>
      </c>
      <c r="E83" s="4"/>
    </row>
    <row r="84" spans="1:5" ht="19.5" x14ac:dyDescent="0.25">
      <c r="A84" s="62" t="s">
        <v>74</v>
      </c>
      <c r="C84" s="42">
        <v>20</v>
      </c>
      <c r="D84" s="43">
        <f t="shared" si="9"/>
        <v>546.44808743169392</v>
      </c>
      <c r="E84" s="4"/>
    </row>
    <row r="85" spans="1:5" ht="19.5" x14ac:dyDescent="0.25">
      <c r="A85" s="62" t="s">
        <v>75</v>
      </c>
      <c r="C85" s="42">
        <v>20</v>
      </c>
      <c r="D85" s="43">
        <f t="shared" si="9"/>
        <v>546.44808743169392</v>
      </c>
      <c r="E85" s="4"/>
    </row>
    <row r="86" spans="1:5" ht="19.5" x14ac:dyDescent="0.25">
      <c r="A86" s="59" t="s">
        <v>76</v>
      </c>
      <c r="C86" s="42"/>
      <c r="D86" s="43"/>
      <c r="E86" s="4"/>
    </row>
    <row r="87" spans="1:5" ht="19.5" x14ac:dyDescent="0.25">
      <c r="A87" s="59" t="s">
        <v>77</v>
      </c>
      <c r="C87" s="42">
        <v>10</v>
      </c>
      <c r="D87" s="43">
        <f t="shared" ref="D87:D88" si="10">C87/$G$14*100</f>
        <v>273.22404371584696</v>
      </c>
      <c r="E87" s="4"/>
    </row>
    <row r="88" spans="1:5" ht="19.5" x14ac:dyDescent="0.25">
      <c r="A88" s="60" t="s">
        <v>78</v>
      </c>
      <c r="C88" s="42">
        <v>10</v>
      </c>
      <c r="D88" s="43">
        <f t="shared" si="10"/>
        <v>273.22404371584696</v>
      </c>
      <c r="E88" s="4"/>
    </row>
    <row r="89" spans="1:5" ht="19.5" x14ac:dyDescent="0.25">
      <c r="A89" s="60" t="s">
        <v>79</v>
      </c>
      <c r="C89" s="42"/>
      <c r="D89" s="43"/>
      <c r="E89" s="4"/>
    </row>
    <row r="90" spans="1:5" ht="19.5" x14ac:dyDescent="0.25">
      <c r="A90" s="60" t="s">
        <v>80</v>
      </c>
      <c r="C90" s="42"/>
      <c r="D90" s="43"/>
      <c r="E90" s="4"/>
    </row>
    <row r="91" spans="1:5" ht="19.5" x14ac:dyDescent="0.25">
      <c r="A91" s="64" t="s">
        <v>81</v>
      </c>
      <c r="B91" s="64"/>
      <c r="C91" s="42">
        <v>7</v>
      </c>
      <c r="D91" s="43">
        <f t="shared" ref="D91:D92" si="11">C91/$G$14*100</f>
        <v>191.25683060109287</v>
      </c>
      <c r="E91" s="4"/>
    </row>
    <row r="92" spans="1:5" ht="19.5" x14ac:dyDescent="0.25">
      <c r="A92" s="59" t="s">
        <v>82</v>
      </c>
      <c r="C92" s="42">
        <v>40</v>
      </c>
      <c r="D92" s="43">
        <f t="shared" si="11"/>
        <v>1092.8961748633878</v>
      </c>
      <c r="E92" s="4"/>
    </row>
    <row r="93" spans="1:5" ht="19.5" x14ac:dyDescent="0.25">
      <c r="A93" s="59" t="s">
        <v>83</v>
      </c>
      <c r="C93" s="42"/>
      <c r="D93" s="43"/>
      <c r="E93" s="4"/>
    </row>
    <row r="94" spans="1:5" ht="19.5" x14ac:dyDescent="0.25">
      <c r="A94" s="60" t="s">
        <v>84</v>
      </c>
      <c r="C94" s="42">
        <v>5</v>
      </c>
      <c r="D94" s="43">
        <f>C94/$G$14*100</f>
        <v>136.61202185792348</v>
      </c>
      <c r="E94" s="4"/>
    </row>
    <row r="95" spans="1:5" ht="33.75" customHeight="1" x14ac:dyDescent="0.25">
      <c r="A95" s="59" t="s">
        <v>85</v>
      </c>
      <c r="C95" s="45">
        <v>30</v>
      </c>
      <c r="D95" s="43">
        <f>C95/$G$14*100</f>
        <v>819.67213114754088</v>
      </c>
      <c r="E95" s="4"/>
    </row>
    <row r="96" spans="1:5" ht="19.5" customHeight="1" x14ac:dyDescent="0.25">
      <c r="A96" s="46" t="s">
        <v>87</v>
      </c>
      <c r="B96" s="46"/>
      <c r="C96" s="46"/>
      <c r="D96" s="46"/>
      <c r="E96" s="14"/>
    </row>
    <row r="97" spans="1:5" ht="46.5" customHeight="1" x14ac:dyDescent="0.25">
      <c r="A97" s="46" t="s">
        <v>117</v>
      </c>
      <c r="B97" s="46"/>
      <c r="C97" s="46"/>
      <c r="D97" s="46"/>
      <c r="E97" s="14"/>
    </row>
    <row r="98" spans="1:5" ht="20.25" thickBot="1" x14ac:dyDescent="0.3">
      <c r="B98" s="29"/>
      <c r="C98" s="12"/>
      <c r="D98" s="5"/>
      <c r="E98" s="14"/>
    </row>
    <row r="99" spans="1:5" ht="17.25" thickBot="1" x14ac:dyDescent="0.3">
      <c r="A99" s="36" t="s">
        <v>88</v>
      </c>
      <c r="B99" s="37"/>
      <c r="C99" s="40" t="s">
        <v>108</v>
      </c>
      <c r="D99" s="39"/>
      <c r="E99" s="14"/>
    </row>
    <row r="100" spans="1:5" ht="77.25" customHeight="1" thickBot="1" x14ac:dyDescent="0.3">
      <c r="A100" s="57"/>
      <c r="B100" s="58"/>
      <c r="C100" s="41" t="s">
        <v>109</v>
      </c>
      <c r="D100" s="38" t="s">
        <v>110</v>
      </c>
      <c r="E100" s="14"/>
    </row>
    <row r="101" spans="1:5" ht="16.5" x14ac:dyDescent="0.25">
      <c r="B101" s="8" t="s">
        <v>89</v>
      </c>
      <c r="C101" s="6" t="s">
        <v>90</v>
      </c>
      <c r="D101" s="47">
        <f>300/G14*100</f>
        <v>8196.7213114754086</v>
      </c>
      <c r="E101" s="14"/>
    </row>
    <row r="102" spans="1:5" ht="33" x14ac:dyDescent="0.25">
      <c r="B102" s="8" t="s">
        <v>91</v>
      </c>
      <c r="C102" s="6" t="s">
        <v>92</v>
      </c>
      <c r="D102" s="47">
        <f>35/G14*100</f>
        <v>956.28415300546442</v>
      </c>
      <c r="E102" s="14"/>
    </row>
    <row r="103" spans="1:5" ht="33" x14ac:dyDescent="0.25">
      <c r="B103" s="8" t="s">
        <v>93</v>
      </c>
      <c r="C103" s="6" t="s">
        <v>94</v>
      </c>
      <c r="D103" s="47">
        <f>5/G14*100</f>
        <v>136.61202185792348</v>
      </c>
      <c r="E103" s="14"/>
    </row>
    <row r="104" spans="1:5" ht="16.5" x14ac:dyDescent="0.25">
      <c r="B104" s="8" t="s">
        <v>95</v>
      </c>
      <c r="C104" s="6" t="s">
        <v>96</v>
      </c>
      <c r="D104" s="47">
        <f>10/G14*100</f>
        <v>273.22404371584696</v>
      </c>
      <c r="E104" s="14"/>
    </row>
    <row r="105" spans="1:5" ht="82.5" x14ac:dyDescent="0.25">
      <c r="B105" s="8" t="s">
        <v>97</v>
      </c>
      <c r="C105" s="6" t="s">
        <v>96</v>
      </c>
      <c r="D105" s="47">
        <f>D104</f>
        <v>273.22404371584696</v>
      </c>
      <c r="E105" s="14"/>
    </row>
    <row r="106" spans="1:5" ht="33" x14ac:dyDescent="0.25">
      <c r="B106" s="8" t="s">
        <v>98</v>
      </c>
      <c r="C106" s="6" t="s">
        <v>94</v>
      </c>
      <c r="D106" s="47">
        <f>D103</f>
        <v>136.61202185792348</v>
      </c>
      <c r="E106" s="14"/>
    </row>
    <row r="107" spans="1:5" ht="49.5" x14ac:dyDescent="0.25">
      <c r="B107" s="8" t="s">
        <v>99</v>
      </c>
      <c r="C107" s="6" t="s">
        <v>96</v>
      </c>
      <c r="D107" s="47">
        <f>D105</f>
        <v>273.22404371584696</v>
      </c>
      <c r="E107" s="14"/>
    </row>
    <row r="108" spans="1:5" ht="33" x14ac:dyDescent="0.25">
      <c r="B108" s="8" t="s">
        <v>100</v>
      </c>
      <c r="C108" s="6" t="s">
        <v>96</v>
      </c>
      <c r="D108" s="47">
        <f>D107</f>
        <v>273.22404371584696</v>
      </c>
      <c r="E108" s="14"/>
    </row>
    <row r="109" spans="1:5" ht="16.5" x14ac:dyDescent="0.25">
      <c r="B109" s="8" t="s">
        <v>101</v>
      </c>
      <c r="C109" s="6" t="s">
        <v>96</v>
      </c>
      <c r="D109" s="47">
        <f>D108</f>
        <v>273.22404371584696</v>
      </c>
      <c r="E109" s="14"/>
    </row>
    <row r="110" spans="1:5" ht="16.5" x14ac:dyDescent="0.25">
      <c r="B110" s="8" t="s">
        <v>102</v>
      </c>
      <c r="C110" s="6" t="s">
        <v>96</v>
      </c>
      <c r="D110" s="47">
        <f>D109</f>
        <v>273.22404371584696</v>
      </c>
      <c r="E110" s="14"/>
    </row>
    <row r="111" spans="1:5" ht="16.5" x14ac:dyDescent="0.25">
      <c r="B111" s="8" t="s">
        <v>103</v>
      </c>
      <c r="C111" s="6" t="s">
        <v>96</v>
      </c>
      <c r="D111" s="47">
        <f>D110</f>
        <v>273.22404371584696</v>
      </c>
      <c r="E111" s="14"/>
    </row>
    <row r="112" spans="1:5" ht="16.5" x14ac:dyDescent="0.25">
      <c r="B112" s="8" t="s">
        <v>104</v>
      </c>
      <c r="C112" s="6" t="s">
        <v>105</v>
      </c>
      <c r="D112" s="47">
        <f>1/G14*100</f>
        <v>27.322404371584696</v>
      </c>
      <c r="E112" s="14"/>
    </row>
    <row r="113" spans="2:5" ht="16.5" x14ac:dyDescent="0.25">
      <c r="B113" s="35"/>
      <c r="C113" s="8"/>
      <c r="D113" s="5"/>
      <c r="E113" s="14"/>
    </row>
    <row r="114" spans="2:5" ht="7.5" customHeight="1" x14ac:dyDescent="0.25">
      <c r="B114" s="48"/>
      <c r="C114" s="48"/>
      <c r="D114" s="5"/>
      <c r="E114" s="14"/>
    </row>
    <row r="115" spans="2:5" ht="75" customHeight="1" x14ac:dyDescent="0.25">
      <c r="B115" s="13" t="s">
        <v>106</v>
      </c>
      <c r="C115" s="13"/>
      <c r="D115" s="5"/>
      <c r="E115" s="14"/>
    </row>
    <row r="116" spans="2:5" ht="38.25" customHeight="1" x14ac:dyDescent="0.25">
      <c r="B116" s="13" t="s">
        <v>107</v>
      </c>
      <c r="C116" s="13"/>
      <c r="D116" s="5"/>
      <c r="E116" s="14"/>
    </row>
    <row r="117" spans="2:5" ht="19.5" x14ac:dyDescent="0.25">
      <c r="B117" s="11"/>
      <c r="C117" s="11"/>
      <c r="D117" s="5"/>
      <c r="E117" s="14"/>
    </row>
    <row r="118" spans="2:5" ht="18.75" x14ac:dyDescent="0.25">
      <c r="B118" s="67" t="s">
        <v>86</v>
      </c>
      <c r="C118" s="67"/>
      <c r="D118" s="5"/>
      <c r="E118" s="14"/>
    </row>
    <row r="119" spans="2:5" ht="19.5" x14ac:dyDescent="0.25">
      <c r="B119" s="10"/>
      <c r="C119" s="10"/>
      <c r="D119" s="5"/>
      <c r="E119" s="14"/>
    </row>
    <row r="120" spans="2:5" ht="19.5" x14ac:dyDescent="0.25">
      <c r="B120" s="10"/>
      <c r="C120" s="10"/>
      <c r="D120" s="5"/>
      <c r="E120" s="14"/>
    </row>
    <row r="121" spans="2:5" ht="19.5" x14ac:dyDescent="0.25">
      <c r="B121" s="10"/>
      <c r="C121" s="10"/>
      <c r="D121" s="5"/>
      <c r="E121" s="14"/>
    </row>
    <row r="122" spans="2:5" ht="39" customHeight="1" x14ac:dyDescent="0.25">
      <c r="D122" s="5"/>
      <c r="E122" s="14"/>
    </row>
    <row r="123" spans="2:5" ht="19.5" x14ac:dyDescent="0.25">
      <c r="B123" s="10"/>
      <c r="C123" s="10"/>
      <c r="D123" s="5"/>
      <c r="E123" s="14"/>
    </row>
    <row r="124" spans="2:5" ht="16.5" x14ac:dyDescent="0.25">
      <c r="B124" s="9"/>
      <c r="C124" s="9"/>
      <c r="D124" s="5"/>
      <c r="E124" s="14"/>
    </row>
  </sheetData>
  <mergeCells count="24">
    <mergeCell ref="C37:D37"/>
    <mergeCell ref="C99:D99"/>
    <mergeCell ref="A37:B38"/>
    <mergeCell ref="A99:B100"/>
    <mergeCell ref="A91:B91"/>
    <mergeCell ref="A97:D97"/>
    <mergeCell ref="B11:D11"/>
    <mergeCell ref="C12:D12"/>
    <mergeCell ref="B12:B13"/>
    <mergeCell ref="A12:A13"/>
    <mergeCell ref="A35:D35"/>
    <mergeCell ref="B119:C119"/>
    <mergeCell ref="B120:C120"/>
    <mergeCell ref="B121:C121"/>
    <mergeCell ref="B118:C118"/>
    <mergeCell ref="B123:C123"/>
    <mergeCell ref="B124:C124"/>
    <mergeCell ref="B98:C98"/>
    <mergeCell ref="B114:C114"/>
    <mergeCell ref="B115:C115"/>
    <mergeCell ref="B116:C116"/>
    <mergeCell ref="B117:C117"/>
    <mergeCell ref="A96:D96"/>
    <mergeCell ref="E96:E124"/>
  </mergeCells>
  <pageMargins left="0.7" right="0.7" top="0.75" bottom="0.75" header="0.3" footer="0.3"/>
  <pageSetup paperSize="9" scale="53" orientation="portrait" verticalDpi="0" r:id="rId1"/>
  <rowBreaks count="2" manualBreakCount="2">
    <brk id="33" max="16383" man="1"/>
    <brk id="9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2025-03-28T13:49:45Z</dcterms:modified>
</cp:coreProperties>
</file>